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15" windowHeight="12300"/>
  </bookViews>
  <sheets>
    <sheet name="PUNTO MUERTO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6" i="1" l="1"/>
  <c r="P47" i="1"/>
  <c r="P48" i="1"/>
  <c r="P49" i="1"/>
  <c r="P50" i="1"/>
  <c r="P51" i="1"/>
  <c r="P52" i="1"/>
  <c r="P53" i="1"/>
  <c r="P45" i="1"/>
  <c r="C15" i="1" l="1"/>
  <c r="H44" i="1" l="1"/>
  <c r="C56" i="1" l="1"/>
  <c r="C45" i="1" s="1"/>
  <c r="C47" i="1"/>
  <c r="C34" i="1"/>
  <c r="C13" i="1" l="1"/>
  <c r="C44" i="1"/>
  <c r="J45" i="1" l="1"/>
  <c r="J46" i="1" s="1"/>
  <c r="J14" i="1"/>
  <c r="J15" i="1" s="1"/>
  <c r="O13" i="1"/>
  <c r="P13" i="1"/>
  <c r="O17" i="1"/>
  <c r="O49" i="1"/>
  <c r="O46" i="1"/>
  <c r="O47" i="1"/>
  <c r="O48" i="1"/>
  <c r="O50" i="1"/>
  <c r="P15" i="1"/>
  <c r="P19" i="1"/>
  <c r="O20" i="1"/>
  <c r="O19" i="1"/>
  <c r="P17" i="1"/>
  <c r="P18" i="1"/>
  <c r="O15" i="1"/>
  <c r="P20" i="1"/>
  <c r="O16" i="1"/>
  <c r="O18" i="1"/>
  <c r="P16" i="1"/>
  <c r="P14" i="1"/>
  <c r="O14" i="1"/>
  <c r="O45" i="1"/>
  <c r="Q49" i="1" l="1"/>
  <c r="Q46" i="1"/>
  <c r="Q50" i="1"/>
  <c r="Q48" i="1"/>
  <c r="Q47" i="1"/>
  <c r="Q15" i="1"/>
  <c r="Q17" i="1"/>
  <c r="Q13" i="1"/>
  <c r="Q45" i="1"/>
  <c r="Q14" i="1"/>
  <c r="Q18" i="1"/>
  <c r="O51" i="1"/>
  <c r="Q51" i="1" s="1"/>
  <c r="Q20" i="1"/>
  <c r="Q16" i="1"/>
  <c r="Q19" i="1"/>
  <c r="O52" i="1" l="1"/>
  <c r="Q52" i="1" s="1"/>
  <c r="O53" i="1" l="1"/>
  <c r="Q53" i="1" s="1"/>
</calcChain>
</file>

<file path=xl/sharedStrings.xml><?xml version="1.0" encoding="utf-8"?>
<sst xmlns="http://schemas.openxmlformats.org/spreadsheetml/2006/main" count="54" uniqueCount="41">
  <si>
    <t>SIMULACIÓN RESULTADO</t>
  </si>
  <si>
    <t>Nº SERVICIOS MES</t>
  </si>
  <si>
    <t>INGRESOS</t>
  </si>
  <si>
    <t>GASTOS</t>
  </si>
  <si>
    <t>RESULTADO</t>
  </si>
  <si>
    <t>TICKET MEDIO</t>
  </si>
  <si>
    <t>€/Comensal</t>
  </si>
  <si>
    <t>COSTES VARIABLES</t>
  </si>
  <si>
    <t>% Materia prima</t>
  </si>
  <si>
    <t>Nº SERVICIOS SEMANA</t>
  </si>
  <si>
    <t>Personal</t>
  </si>
  <si>
    <t>TICKET MEDIO ( IVA INCLUIDO)</t>
  </si>
  <si>
    <t>TICKET MEDIO SIN IVA</t>
  </si>
  <si>
    <t>Gestión de Pedidos ( aplicación)</t>
  </si>
  <si>
    <t>Inversión página web o similar</t>
  </si>
  <si>
    <t>Otros 1</t>
  </si>
  <si>
    <t>Otros 2</t>
  </si>
  <si>
    <t>INCORPORACIÓN NUEVA LINEA DE NEGOCIO</t>
  </si>
  <si>
    <t>Alquiler</t>
  </si>
  <si>
    <t>Suministros</t>
  </si>
  <si>
    <t>Reparacion y Mantenimiento</t>
  </si>
  <si>
    <t>Asesoría &amp; Comunicación y Marketing</t>
  </si>
  <si>
    <t>Seguros</t>
  </si>
  <si>
    <t>Otros gastos</t>
  </si>
  <si>
    <t>Amortización</t>
  </si>
  <si>
    <t>Gastos financieros</t>
  </si>
  <si>
    <t>PUNTO DE PARTIDA</t>
  </si>
  <si>
    <t>COSTES FIJOS MESUALES **</t>
  </si>
  <si>
    <t>*** Imputados a Sala resto de costes fijos</t>
  </si>
  <si>
    <t>PUNTO MUERTO / UMBRAL RENTABILIDAD</t>
  </si>
  <si>
    <t>Introducir datos manualmente: Celdas fondo amarillo.</t>
  </si>
  <si>
    <t>COSTES FIJOS MENSUALES ***</t>
  </si>
  <si>
    <t xml:space="preserve">COSTES PEDIDOS A DOMICILIO </t>
  </si>
  <si>
    <t xml:space="preserve">ANÁLISIS RENTABILIDAD PEDIDOS PARA LLEVAR Y ENVÍO A DOMICILIO </t>
  </si>
  <si>
    <t>% Compras</t>
  </si>
  <si>
    <t>Personal y Gastos generales</t>
  </si>
  <si>
    <t>ANÁLISIS RENTABILIDAD DEL RESTAURANTE</t>
  </si>
  <si>
    <t>** Mismos datos que cuenta de resultados ( Personal + Gastos generales)</t>
  </si>
  <si>
    <t>DETALLE PERSONAL Y GASTOS GENERALES</t>
  </si>
  <si>
    <t>INCREMENTO PACKAGING</t>
  </si>
  <si>
    <t>% coste entrega domicilio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</si>
</sst>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€&quot;"/>
    <numFmt numFmtId="165" formatCode="#,##0.0\ &quot;€&quot;"/>
    <numFmt numFmtId="166" formatCode="0.0"/>
  </numFmts>
  <fonts count="1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"/>
    </font>
    <font>
      <sz val="11"/>
      <color theme="1"/>
      <name val="Calibri "/>
    </font>
    <font>
      <u/>
      <sz val="11"/>
      <color theme="10"/>
      <name val="Calibri "/>
    </font>
    <font>
      <b/>
      <sz val="11"/>
      <color theme="1"/>
      <name val="Calibri "/>
    </font>
    <font>
      <b/>
      <sz val="18"/>
      <color theme="0"/>
      <name val="Helvetica Neue"/>
    </font>
    <font>
      <sz val="11"/>
      <color theme="1"/>
      <name val="HelveticaNeueLT Std"/>
      <family val="2"/>
    </font>
    <font>
      <b/>
      <sz val="11"/>
      <color theme="1"/>
      <name val="HelveticaNeueLT Std"/>
      <family val="2"/>
    </font>
    <font>
      <sz val="12"/>
      <color theme="1"/>
      <name val="HelveticaNeueLT Std"/>
      <family val="2"/>
    </font>
    <font>
      <b/>
      <sz val="10"/>
      <color theme="1"/>
      <name val="HelveticaNeueLT Std"/>
      <family val="2"/>
    </font>
    <font>
      <sz val="11"/>
      <name val="HelveticaNeueLT Std"/>
      <family val="2"/>
    </font>
    <font>
      <b/>
      <sz val="20"/>
      <color theme="1"/>
      <name val="Helvetica Neue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367AD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4" fillId="2" borderId="0" xfId="0" applyFont="1" applyFill="1" applyProtection="1">
      <protection hidden="1"/>
    </xf>
    <xf numFmtId="0" fontId="5" fillId="2" borderId="0" xfId="1" applyFont="1" applyFill="1" applyProtection="1">
      <protection hidden="1"/>
    </xf>
    <xf numFmtId="0" fontId="4" fillId="5" borderId="0" xfId="0" applyFont="1" applyFill="1" applyProtection="1">
      <protection hidden="1"/>
    </xf>
    <xf numFmtId="0" fontId="4" fillId="2" borderId="3" xfId="0" applyFont="1" applyFill="1" applyBorder="1" applyProtection="1">
      <protection hidden="1"/>
    </xf>
    <xf numFmtId="0" fontId="4" fillId="2" borderId="5" xfId="0" applyFont="1" applyFill="1" applyBorder="1" applyProtection="1">
      <protection hidden="1"/>
    </xf>
    <xf numFmtId="0" fontId="4" fillId="2" borderId="6" xfId="0" applyFont="1" applyFill="1" applyBorder="1" applyProtection="1">
      <protection hidden="1"/>
    </xf>
    <xf numFmtId="0" fontId="6" fillId="2" borderId="7" xfId="0" applyFont="1" applyFill="1" applyBorder="1" applyProtection="1">
      <protection hidden="1"/>
    </xf>
    <xf numFmtId="0" fontId="4" fillId="2" borderId="8" xfId="0" applyFont="1" applyFill="1" applyBorder="1" applyProtection="1">
      <protection hidden="1"/>
    </xf>
    <xf numFmtId="0" fontId="4" fillId="4" borderId="0" xfId="0" applyFont="1" applyFill="1" applyProtection="1">
      <protection hidden="1"/>
    </xf>
    <xf numFmtId="3" fontId="4" fillId="4" borderId="10" xfId="0" applyNumberFormat="1" applyFont="1" applyFill="1" applyBorder="1" applyProtection="1">
      <protection hidden="1"/>
    </xf>
    <xf numFmtId="0" fontId="6" fillId="2" borderId="11" xfId="0" applyFont="1" applyFill="1" applyBorder="1" applyProtection="1">
      <protection hidden="1"/>
    </xf>
    <xf numFmtId="0" fontId="4" fillId="2" borderId="13" xfId="0" applyFont="1" applyFill="1" applyBorder="1" applyProtection="1">
      <protection hidden="1"/>
    </xf>
    <xf numFmtId="0" fontId="4" fillId="2" borderId="15" xfId="0" applyFont="1" applyFill="1" applyBorder="1" applyProtection="1">
      <protection hidden="1"/>
    </xf>
    <xf numFmtId="3" fontId="4" fillId="2" borderId="16" xfId="0" applyNumberFormat="1" applyFont="1" applyFill="1" applyBorder="1" applyProtection="1">
      <protection hidden="1"/>
    </xf>
    <xf numFmtId="0" fontId="4" fillId="2" borderId="0" xfId="0" quotePrefix="1" applyFont="1" applyFill="1" applyProtection="1">
      <protection hidden="1"/>
    </xf>
    <xf numFmtId="0" fontId="3" fillId="2" borderId="0" xfId="0" applyFont="1" applyFill="1" applyProtection="1">
      <protection hidden="1"/>
    </xf>
    <xf numFmtId="0" fontId="8" fillId="5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0" fontId="9" fillId="2" borderId="1" xfId="0" applyFont="1" applyFill="1" applyBorder="1" applyProtection="1">
      <protection hidden="1"/>
    </xf>
    <xf numFmtId="0" fontId="9" fillId="2" borderId="7" xfId="0" applyFont="1" applyFill="1" applyBorder="1" applyProtection="1">
      <protection hidden="1"/>
    </xf>
    <xf numFmtId="0" fontId="9" fillId="2" borderId="11" xfId="0" applyFont="1" applyFill="1" applyBorder="1" applyProtection="1">
      <protection hidden="1"/>
    </xf>
    <xf numFmtId="0" fontId="10" fillId="2" borderId="0" xfId="0" applyFont="1" applyFill="1" applyProtection="1">
      <protection hidden="1"/>
    </xf>
    <xf numFmtId="0" fontId="8" fillId="2" borderId="2" xfId="0" quotePrefix="1" applyFont="1" applyFill="1" applyBorder="1" applyProtection="1">
      <protection hidden="1"/>
    </xf>
    <xf numFmtId="9" fontId="8" fillId="5" borderId="0" xfId="0" applyNumberFormat="1" applyFont="1" applyFill="1" applyProtection="1">
      <protection locked="0"/>
    </xf>
    <xf numFmtId="164" fontId="8" fillId="2" borderId="12" xfId="0" applyNumberFormat="1" applyFont="1" applyFill="1" applyBorder="1" applyProtection="1">
      <protection hidden="1"/>
    </xf>
    <xf numFmtId="0" fontId="8" fillId="2" borderId="12" xfId="0" quotePrefix="1" applyFont="1" applyFill="1" applyBorder="1" applyProtection="1">
      <protection hidden="1"/>
    </xf>
    <xf numFmtId="0" fontId="11" fillId="2" borderId="4" xfId="0" applyFont="1" applyFill="1" applyBorder="1" applyProtection="1">
      <protection hidden="1"/>
    </xf>
    <xf numFmtId="0" fontId="8" fillId="4" borderId="9" xfId="0" applyFont="1" applyFill="1" applyBorder="1" applyProtection="1">
      <protection hidden="1"/>
    </xf>
    <xf numFmtId="0" fontId="8" fillId="2" borderId="14" xfId="0" applyFont="1" applyFill="1" applyBorder="1" applyProtection="1">
      <protection hidden="1"/>
    </xf>
    <xf numFmtId="0" fontId="9" fillId="3" borderId="0" xfId="0" applyFont="1" applyFill="1" applyAlignment="1" applyProtection="1">
      <alignment horizontal="right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9" fillId="2" borderId="0" xfId="0" applyFont="1" applyFill="1" applyProtection="1">
      <protection hidden="1"/>
    </xf>
    <xf numFmtId="164" fontId="8" fillId="2" borderId="0" xfId="0" applyNumberFormat="1" applyFont="1" applyFill="1" applyAlignment="1" applyProtection="1">
      <alignment horizontal="center"/>
      <protection hidden="1"/>
    </xf>
    <xf numFmtId="164" fontId="8" fillId="2" borderId="0" xfId="0" applyNumberFormat="1" applyFont="1" applyFill="1" applyProtection="1">
      <protection hidden="1"/>
    </xf>
    <xf numFmtId="165" fontId="8" fillId="5" borderId="0" xfId="0" applyNumberFormat="1" applyFont="1" applyFill="1" applyProtection="1">
      <protection locked="0"/>
    </xf>
    <xf numFmtId="165" fontId="8" fillId="2" borderId="0" xfId="0" applyNumberFormat="1" applyFont="1" applyFill="1" applyProtection="1">
      <protection hidden="1"/>
    </xf>
    <xf numFmtId="0" fontId="8" fillId="2" borderId="3" xfId="0" applyFont="1" applyFill="1" applyBorder="1" applyProtection="1">
      <protection hidden="1"/>
    </xf>
    <xf numFmtId="9" fontId="8" fillId="2" borderId="0" xfId="0" applyNumberFormat="1" applyFont="1" applyFill="1" applyProtection="1">
      <protection hidden="1"/>
    </xf>
    <xf numFmtId="0" fontId="8" fillId="2" borderId="8" xfId="0" applyFont="1" applyFill="1" applyBorder="1" applyProtection="1">
      <protection hidden="1"/>
    </xf>
    <xf numFmtId="0" fontId="8" fillId="2" borderId="13" xfId="0" applyFont="1" applyFill="1" applyBorder="1" applyProtection="1">
      <protection hidden="1"/>
    </xf>
    <xf numFmtId="164" fontId="8" fillId="5" borderId="0" xfId="0" applyNumberFormat="1" applyFont="1" applyFill="1" applyProtection="1">
      <protection locked="0"/>
    </xf>
    <xf numFmtId="0" fontId="8" fillId="2" borderId="0" xfId="0" quotePrefix="1" applyFont="1" applyFill="1" applyProtection="1">
      <protection hidden="1"/>
    </xf>
    <xf numFmtId="9" fontId="8" fillId="2" borderId="0" xfId="2" applyFont="1" applyFill="1" applyProtection="1">
      <protection hidden="1"/>
    </xf>
    <xf numFmtId="0" fontId="12" fillId="2" borderId="0" xfId="0" applyFont="1" applyFill="1" applyProtection="1">
      <protection hidden="1"/>
    </xf>
    <xf numFmtId="0" fontId="9" fillId="2" borderId="4" xfId="0" applyFont="1" applyFill="1" applyBorder="1" applyProtection="1">
      <protection hidden="1"/>
    </xf>
    <xf numFmtId="0" fontId="8" fillId="2" borderId="5" xfId="0" applyFont="1" applyFill="1" applyBorder="1" applyProtection="1">
      <protection hidden="1"/>
    </xf>
    <xf numFmtId="0" fontId="8" fillId="2" borderId="6" xfId="0" applyFont="1" applyFill="1" applyBorder="1" applyProtection="1">
      <protection hidden="1"/>
    </xf>
    <xf numFmtId="0" fontId="8" fillId="4" borderId="0" xfId="0" applyFont="1" applyFill="1" applyProtection="1">
      <protection hidden="1"/>
    </xf>
    <xf numFmtId="3" fontId="8" fillId="4" borderId="10" xfId="0" applyNumberFormat="1" applyFont="1" applyFill="1" applyBorder="1" applyProtection="1">
      <protection hidden="1"/>
    </xf>
    <xf numFmtId="0" fontId="8" fillId="2" borderId="15" xfId="0" applyFont="1" applyFill="1" applyBorder="1" applyProtection="1">
      <protection hidden="1"/>
    </xf>
    <xf numFmtId="3" fontId="8" fillId="2" borderId="16" xfId="0" applyNumberFormat="1" applyFont="1" applyFill="1" applyBorder="1" applyProtection="1">
      <protection hidden="1"/>
    </xf>
    <xf numFmtId="0" fontId="9" fillId="5" borderId="0" xfId="0" applyFont="1" applyFill="1" applyAlignment="1" applyProtection="1">
      <alignment horizontal="right"/>
      <protection hidden="1"/>
    </xf>
    <xf numFmtId="165" fontId="8" fillId="2" borderId="2" xfId="0" applyNumberFormat="1" applyFont="1" applyFill="1" applyBorder="1" applyProtection="1">
      <protection hidden="1"/>
    </xf>
    <xf numFmtId="166" fontId="8" fillId="2" borderId="2" xfId="0" applyNumberFormat="1" applyFont="1" applyFill="1" applyBorder="1" applyProtection="1">
      <protection hidden="1"/>
    </xf>
    <xf numFmtId="9" fontId="4" fillId="2" borderId="0" xfId="0" applyNumberFormat="1" applyFont="1" applyFill="1" applyProtection="1">
      <protection hidden="1"/>
    </xf>
    <xf numFmtId="0" fontId="6" fillId="2" borderId="0" xfId="0" applyFont="1" applyFill="1" applyProtection="1">
      <protection hidden="1"/>
    </xf>
    <xf numFmtId="0" fontId="8" fillId="5" borderId="0" xfId="0" applyFont="1" applyFill="1" applyAlignment="1" applyProtection="1">
      <alignment horizontal="center"/>
      <protection locked="0"/>
    </xf>
    <xf numFmtId="0" fontId="7" fillId="7" borderId="0" xfId="0" applyFont="1" applyFill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center"/>
      <protection hidden="1"/>
    </xf>
  </cellXfs>
  <cellStyles count="3">
    <cellStyle name="Hipervínculo" xfId="1" builtinId="8"/>
    <cellStyle name="Normal" xfId="0" builtinId="0"/>
    <cellStyle name="Porcentaje" xfId="2" builtinId="5"/>
  </cellStyles>
  <dxfs count="4"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3367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12</xdr:row>
      <xdr:rowOff>133350</xdr:rowOff>
    </xdr:from>
    <xdr:to>
      <xdr:col>6</xdr:col>
      <xdr:colOff>254000</xdr:colOff>
      <xdr:row>14</xdr:row>
      <xdr:rowOff>15875</xdr:rowOff>
    </xdr:to>
    <xdr:sp macro="" textlink="">
      <xdr:nvSpPr>
        <xdr:cNvPr id="4" name="Flecha: a la derecha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5543550" y="1069975"/>
          <a:ext cx="600075" cy="3270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5</xdr:col>
      <xdr:colOff>158750</xdr:colOff>
      <xdr:row>43</xdr:row>
      <xdr:rowOff>158750</xdr:rowOff>
    </xdr:from>
    <xdr:to>
      <xdr:col>6</xdr:col>
      <xdr:colOff>155575</xdr:colOff>
      <xdr:row>46</xdr:row>
      <xdr:rowOff>41275</xdr:rowOff>
    </xdr:to>
    <xdr:sp macro="" textlink="">
      <xdr:nvSpPr>
        <xdr:cNvPr id="6" name="Flecha: a la derecha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5445125" y="7826375"/>
          <a:ext cx="600075" cy="3270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174625</xdr:colOff>
      <xdr:row>12</xdr:row>
      <xdr:rowOff>111124</xdr:rowOff>
    </xdr:from>
    <xdr:to>
      <xdr:col>11</xdr:col>
      <xdr:colOff>17971</xdr:colOff>
      <xdr:row>14</xdr:row>
      <xdr:rowOff>53914</xdr:rowOff>
    </xdr:to>
    <xdr:sp macro="" textlink="">
      <xdr:nvSpPr>
        <xdr:cNvPr id="7" name="Flecha: a la derecha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9753540" y="1755534"/>
          <a:ext cx="580186" cy="39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10</xdr:col>
      <xdr:colOff>206375</xdr:colOff>
      <xdr:row>43</xdr:row>
      <xdr:rowOff>127000</xdr:rowOff>
    </xdr:from>
    <xdr:to>
      <xdr:col>11</xdr:col>
      <xdr:colOff>152759</xdr:colOff>
      <xdr:row>45</xdr:row>
      <xdr:rowOff>215661</xdr:rowOff>
    </xdr:to>
    <xdr:sp macro="" textlink="">
      <xdr:nvSpPr>
        <xdr:cNvPr id="8" name="Flecha: a la derecha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9785290" y="8528769"/>
          <a:ext cx="683224" cy="53795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oneCellAnchor>
    <xdr:from>
      <xdr:col>7</xdr:col>
      <xdr:colOff>142875</xdr:colOff>
      <xdr:row>23</xdr:row>
      <xdr:rowOff>19050</xdr:rowOff>
    </xdr:from>
    <xdr:ext cx="184731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6381750" y="38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>
    <xdr:from>
      <xdr:col>3</xdr:col>
      <xdr:colOff>127502</xdr:colOff>
      <xdr:row>17</xdr:row>
      <xdr:rowOff>153974</xdr:rowOff>
    </xdr:from>
    <xdr:to>
      <xdr:col>7</xdr:col>
      <xdr:colOff>218818</xdr:colOff>
      <xdr:row>23</xdr:row>
      <xdr:rowOff>141589</xdr:rowOff>
    </xdr:to>
    <xdr:sp macro="" textlink="">
      <xdr:nvSpPr>
        <xdr:cNvPr id="11" name="Llamada ovalada 1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4091961" y="3951102"/>
          <a:ext cx="2935945" cy="1146061"/>
        </a:xfrm>
        <a:prstGeom prst="wedgeEllipseCallout">
          <a:avLst>
            <a:gd name="adj1" fmla="val -67502"/>
            <a:gd name="adj2" fmla="val -7704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200">
              <a:latin typeface="HelveticaNeueLT Std Cn" panose="020B0506030502030204" pitchFamily="34" charset="0"/>
            </a:rPr>
            <a:t>Introducir detalle de gastos generales;</a:t>
          </a:r>
          <a:r>
            <a:rPr lang="en-US" sz="1200" baseline="0">
              <a:latin typeface="HelveticaNeueLT Std Cn" panose="020B0506030502030204" pitchFamily="34" charset="0"/>
            </a:rPr>
            <a:t> misma información que en la cuenta de explotación</a:t>
          </a:r>
          <a:endParaRPr lang="en-US" sz="1200">
            <a:latin typeface="HelveticaNeueLT Std Cn" panose="020B0506030502030204" pitchFamily="34" charset="0"/>
          </a:endParaRP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7</xdr:col>
      <xdr:colOff>489121</xdr:colOff>
      <xdr:row>55</xdr:row>
      <xdr:rowOff>115845</xdr:rowOff>
    </xdr:to>
    <xdr:sp macro="" textlink="">
      <xdr:nvSpPr>
        <xdr:cNvPr id="12" name="Llamada ovalada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4723885" y="10142838"/>
          <a:ext cx="2574324" cy="1197061"/>
        </a:xfrm>
        <a:prstGeom prst="wedgeEllipseCallout">
          <a:avLst>
            <a:gd name="adj1" fmla="val -77743"/>
            <a:gd name="adj2" fmla="val -5690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1200">
              <a:solidFill>
                <a:schemeClr val="lt1"/>
              </a:solidFill>
              <a:latin typeface="HelveticaNeueLT Std Cn" panose="020B0506030502030204" pitchFamily="34" charset="0"/>
              <a:ea typeface="+mn-ea"/>
              <a:cs typeface="+mn-cs"/>
            </a:rPr>
            <a:t>Introducir gastos derivados de la nueva linea de negocio:  pedidos para llevar</a:t>
          </a:r>
        </a:p>
      </xdr:txBody>
    </xdr:sp>
    <xdr:clientData/>
  </xdr:twoCellAnchor>
  <xdr:twoCellAnchor editAs="oneCell">
    <xdr:from>
      <xdr:col>8</xdr:col>
      <xdr:colOff>161745</xdr:colOff>
      <xdr:row>0</xdr:row>
      <xdr:rowOff>0</xdr:rowOff>
    </xdr:from>
    <xdr:to>
      <xdr:col>8</xdr:col>
      <xdr:colOff>971090</xdr:colOff>
      <xdr:row>4</xdr:row>
      <xdr:rowOff>146793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1721" y="0"/>
          <a:ext cx="809345" cy="1117265"/>
        </a:xfrm>
        <a:prstGeom prst="rect">
          <a:avLst/>
        </a:prstGeom>
      </xdr:spPr>
    </xdr:pic>
    <xdr:clientData/>
  </xdr:twoCellAnchor>
  <xdr:twoCellAnchor>
    <xdr:from>
      <xdr:col>13</xdr:col>
      <xdr:colOff>1441623</xdr:colOff>
      <xdr:row>6</xdr:row>
      <xdr:rowOff>51487</xdr:rowOff>
    </xdr:from>
    <xdr:to>
      <xdr:col>16</xdr:col>
      <xdr:colOff>720812</xdr:colOff>
      <xdr:row>10</xdr:row>
      <xdr:rowOff>90102</xdr:rowOff>
    </xdr:to>
    <xdr:sp macro="" textlink="">
      <xdr:nvSpPr>
        <xdr:cNvPr id="14" name="Llamada ovalada 1">
          <a:extLst>
            <a:ext uri="{FF2B5EF4-FFF2-40B4-BE49-F238E27FC236}">
              <a16:creationId xmlns:a16="http://schemas.microsoft.com/office/drawing/2014/main" xmlns="" id="{486B6C3A-2BDF-43FB-8B9B-F7552F8C9291}"/>
            </a:ext>
          </a:extLst>
        </xdr:cNvPr>
        <xdr:cNvSpPr/>
      </xdr:nvSpPr>
      <xdr:spPr>
        <a:xfrm>
          <a:off x="13116184" y="1570338"/>
          <a:ext cx="2561452" cy="759426"/>
        </a:xfrm>
        <a:prstGeom prst="wedgeEllipseCallout">
          <a:avLst>
            <a:gd name="adj1" fmla="val -71948"/>
            <a:gd name="adj2" fmla="val 798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1200">
              <a:solidFill>
                <a:schemeClr val="lt1"/>
              </a:solidFill>
              <a:latin typeface="HelveticaNeueLT Std Cn" panose="020B0506030502030204" pitchFamily="34" charset="0"/>
              <a:ea typeface="+mn-ea"/>
              <a:cs typeface="+mn-cs"/>
            </a:rPr>
            <a:t>Introducir simulación de nº de servicios al mes</a:t>
          </a:r>
        </a:p>
      </xdr:txBody>
    </xdr:sp>
    <xdr:clientData/>
  </xdr:twoCellAnchor>
  <xdr:twoCellAnchor>
    <xdr:from>
      <xdr:col>14</xdr:col>
      <xdr:colOff>296047</xdr:colOff>
      <xdr:row>38</xdr:row>
      <xdr:rowOff>77230</xdr:rowOff>
    </xdr:from>
    <xdr:to>
      <xdr:col>17</xdr:col>
      <xdr:colOff>373276</xdr:colOff>
      <xdr:row>40</xdr:row>
      <xdr:rowOff>360406</xdr:rowOff>
    </xdr:to>
    <xdr:sp macro="" textlink="">
      <xdr:nvSpPr>
        <xdr:cNvPr id="15" name="Llamada ovalada 1">
          <a:extLst>
            <a:ext uri="{FF2B5EF4-FFF2-40B4-BE49-F238E27FC236}">
              <a16:creationId xmlns:a16="http://schemas.microsoft.com/office/drawing/2014/main" xmlns="" id="{CC22B83D-6BBE-4619-96E1-84441BA9F2B1}"/>
            </a:ext>
          </a:extLst>
        </xdr:cNvPr>
        <xdr:cNvSpPr/>
      </xdr:nvSpPr>
      <xdr:spPr>
        <a:xfrm>
          <a:off x="13528074" y="7774460"/>
          <a:ext cx="2561452" cy="759426"/>
        </a:xfrm>
        <a:prstGeom prst="wedgeEllipseCallout">
          <a:avLst>
            <a:gd name="adj1" fmla="val -71948"/>
            <a:gd name="adj2" fmla="val 7987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en-US" sz="1200">
              <a:solidFill>
                <a:schemeClr val="lt1"/>
              </a:solidFill>
              <a:latin typeface="HelveticaNeueLT Std Cn" panose="020B0506030502030204" pitchFamily="34" charset="0"/>
              <a:ea typeface="+mn-ea"/>
              <a:cs typeface="+mn-cs"/>
            </a:rPr>
            <a:t>Introducir simulación de nº de servicios al mes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2"/>
  <sheetViews>
    <sheetView tabSelected="1" topLeftCell="A16" zoomScaleNormal="100" workbookViewId="0">
      <selection activeCell="J27" sqref="J27"/>
    </sheetView>
  </sheetViews>
  <sheetFormatPr baseColWidth="10" defaultColWidth="11.3984375" defaultRowHeight="13.5"/>
  <cols>
    <col min="1" max="1" width="11.3984375" style="1"/>
    <col min="2" max="2" width="41.73046875" style="1" customWidth="1"/>
    <col min="3" max="3" width="17.73046875" style="1" customWidth="1"/>
    <col min="4" max="4" width="11.3984375" style="1"/>
    <col min="5" max="5" width="17" style="1" customWidth="1"/>
    <col min="6" max="6" width="9" style="1" customWidth="1"/>
    <col min="7" max="7" width="5.1328125" style="1" customWidth="1"/>
    <col min="8" max="8" width="11.3984375" style="1"/>
    <col min="9" max="9" width="18.1328125" style="1" customWidth="1"/>
    <col min="10" max="10" width="20.3984375" style="1" customWidth="1"/>
    <col min="11" max="11" width="11" style="1" customWidth="1"/>
    <col min="12" max="12" width="8.1328125" style="1" customWidth="1"/>
    <col min="13" max="13" width="3.86328125" style="1" customWidth="1"/>
    <col min="14" max="14" width="23.265625" style="1" customWidth="1"/>
    <col min="15" max="15" width="14.3984375" style="1" customWidth="1"/>
    <col min="16" max="16384" width="11.3984375" style="1"/>
  </cols>
  <sheetData>
    <row r="1" spans="2:17" ht="18.75" customHeight="1"/>
    <row r="2" spans="2:17" ht="18.75" customHeight="1"/>
    <row r="3" spans="2:17" ht="18.75" customHeight="1"/>
    <row r="4" spans="2:17" ht="18.75" customHeight="1"/>
    <row r="5" spans="2:17" ht="18.75" customHeight="1"/>
    <row r="6" spans="2:17" ht="22.5">
      <c r="B6" s="58" t="s">
        <v>26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2:17">
      <c r="N7" s="2"/>
    </row>
    <row r="8" spans="2:17">
      <c r="B8" s="17" t="s">
        <v>30</v>
      </c>
      <c r="C8" s="3"/>
    </row>
    <row r="9" spans="2:17">
      <c r="B9" s="18"/>
    </row>
    <row r="11" spans="2:17" ht="25.15">
      <c r="B11" s="59" t="s">
        <v>36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 t="s">
        <v>0</v>
      </c>
      <c r="O11" s="59"/>
      <c r="P11" s="59"/>
      <c r="Q11" s="59"/>
    </row>
    <row r="12" spans="2:17" ht="14.25" thickBot="1">
      <c r="N12" s="30" t="s">
        <v>1</v>
      </c>
      <c r="O12" s="31" t="s">
        <v>2</v>
      </c>
      <c r="P12" s="32" t="s">
        <v>3</v>
      </c>
      <c r="Q12" s="32" t="s">
        <v>4</v>
      </c>
    </row>
    <row r="13" spans="2:17" ht="13.9">
      <c r="B13" s="19" t="s">
        <v>5</v>
      </c>
      <c r="C13" s="54">
        <f>+C34</f>
        <v>0</v>
      </c>
      <c r="D13" s="23" t="s">
        <v>6</v>
      </c>
      <c r="E13" s="4"/>
      <c r="H13" s="27" t="s">
        <v>29</v>
      </c>
      <c r="I13" s="5"/>
      <c r="J13" s="6"/>
      <c r="N13" s="57"/>
      <c r="O13" s="33">
        <f>+N13*$C$13</f>
        <v>0</v>
      </c>
      <c r="P13" s="33">
        <f>-N13*$C$14*$C$13-$C$15</f>
        <v>0</v>
      </c>
      <c r="Q13" s="34">
        <f>+O13+P13</f>
        <v>0</v>
      </c>
    </row>
    <row r="14" spans="2:17" ht="13.9">
      <c r="B14" s="7" t="s">
        <v>7</v>
      </c>
      <c r="C14" s="38">
        <v>0.35</v>
      </c>
      <c r="D14" s="18" t="s">
        <v>34</v>
      </c>
      <c r="E14" s="8"/>
      <c r="H14" s="28" t="s">
        <v>1</v>
      </c>
      <c r="I14" s="9"/>
      <c r="J14" s="10" t="str">
        <f>IF(ISERROR(+C15/(C13*(1-C14))),"",+C15/(C13*(1-C14)))</f>
        <v/>
      </c>
      <c r="N14" s="57"/>
      <c r="O14" s="33">
        <f t="shared" ref="O14:O20" si="0">+N14*$C$13</f>
        <v>0</v>
      </c>
      <c r="P14" s="33">
        <f t="shared" ref="P14:P20" si="1">-N14*$C$14*$C$13-$C$15</f>
        <v>0</v>
      </c>
      <c r="Q14" s="34">
        <f t="shared" ref="Q14:Q20" si="2">+O14+P14</f>
        <v>0</v>
      </c>
    </row>
    <row r="15" spans="2:17" ht="14.25" thickBot="1">
      <c r="B15" s="11" t="s">
        <v>27</v>
      </c>
      <c r="C15" s="25">
        <f>SUM(C16:C26)</f>
        <v>0</v>
      </c>
      <c r="D15" s="26" t="s">
        <v>35</v>
      </c>
      <c r="E15" s="12"/>
      <c r="H15" s="29" t="s">
        <v>9</v>
      </c>
      <c r="I15" s="13"/>
      <c r="J15" s="14" t="str">
        <f>IF(ISERROR(+J14/4.5),"",+J14/4.5)</f>
        <v/>
      </c>
      <c r="N15" s="57"/>
      <c r="O15" s="33">
        <f t="shared" si="0"/>
        <v>0</v>
      </c>
      <c r="P15" s="33">
        <f t="shared" si="1"/>
        <v>0</v>
      </c>
      <c r="Q15" s="34">
        <f t="shared" si="2"/>
        <v>0</v>
      </c>
    </row>
    <row r="16" spans="2:17">
      <c r="N16" s="57"/>
      <c r="O16" s="33">
        <f t="shared" si="0"/>
        <v>0</v>
      </c>
      <c r="P16" s="33">
        <f t="shared" si="1"/>
        <v>0</v>
      </c>
      <c r="Q16" s="34">
        <f t="shared" si="2"/>
        <v>0</v>
      </c>
    </row>
    <row r="17" spans="2:17" ht="13.9">
      <c r="B17" s="56" t="s">
        <v>38</v>
      </c>
      <c r="D17" s="15"/>
      <c r="J17" s="55"/>
      <c r="N17" s="57"/>
      <c r="O17" s="33">
        <f>+N17*$C$13</f>
        <v>0</v>
      </c>
      <c r="P17" s="33">
        <f t="shared" si="1"/>
        <v>0</v>
      </c>
      <c r="Q17" s="34">
        <f t="shared" si="2"/>
        <v>0</v>
      </c>
    </row>
    <row r="18" spans="2:17" ht="15">
      <c r="B18" s="22" t="s">
        <v>10</v>
      </c>
      <c r="C18" s="41"/>
      <c r="D18" s="15"/>
      <c r="N18" s="57"/>
      <c r="O18" s="33">
        <f t="shared" si="0"/>
        <v>0</v>
      </c>
      <c r="P18" s="33">
        <f t="shared" si="1"/>
        <v>0</v>
      </c>
      <c r="Q18" s="34">
        <f t="shared" si="2"/>
        <v>0</v>
      </c>
    </row>
    <row r="19" spans="2:17" ht="15">
      <c r="B19" s="22" t="s">
        <v>18</v>
      </c>
      <c r="C19" s="41"/>
      <c r="D19" s="15"/>
      <c r="N19" s="57"/>
      <c r="O19" s="33">
        <f t="shared" si="0"/>
        <v>0</v>
      </c>
      <c r="P19" s="33">
        <f t="shared" si="1"/>
        <v>0</v>
      </c>
      <c r="Q19" s="34">
        <f t="shared" si="2"/>
        <v>0</v>
      </c>
    </row>
    <row r="20" spans="2:17" ht="15">
      <c r="B20" s="22" t="s">
        <v>19</v>
      </c>
      <c r="C20" s="41"/>
      <c r="D20" s="15"/>
      <c r="N20" s="57"/>
      <c r="O20" s="33">
        <f t="shared" si="0"/>
        <v>0</v>
      </c>
      <c r="P20" s="33">
        <f t="shared" si="1"/>
        <v>0</v>
      </c>
      <c r="Q20" s="34">
        <f t="shared" si="2"/>
        <v>0</v>
      </c>
    </row>
    <row r="21" spans="2:17" ht="15">
      <c r="B21" s="22" t="s">
        <v>20</v>
      </c>
      <c r="C21" s="41"/>
      <c r="D21" s="15"/>
    </row>
    <row r="22" spans="2:17" ht="15">
      <c r="B22" s="22" t="s">
        <v>21</v>
      </c>
      <c r="C22" s="41"/>
      <c r="D22" s="15"/>
    </row>
    <row r="23" spans="2:17" ht="15">
      <c r="B23" s="22" t="s">
        <v>22</v>
      </c>
      <c r="C23" s="41"/>
      <c r="D23" s="15"/>
    </row>
    <row r="24" spans="2:17" ht="15">
      <c r="B24" s="22" t="s">
        <v>23</v>
      </c>
      <c r="C24" s="41"/>
      <c r="D24" s="15"/>
    </row>
    <row r="25" spans="2:17" ht="15">
      <c r="B25" s="22" t="s">
        <v>24</v>
      </c>
      <c r="C25" s="41"/>
      <c r="D25" s="15"/>
    </row>
    <row r="26" spans="2:17" ht="15">
      <c r="B26" s="22" t="s">
        <v>25</v>
      </c>
      <c r="C26" s="41"/>
    </row>
    <row r="29" spans="2:17">
      <c r="B29" s="18" t="s">
        <v>37</v>
      </c>
      <c r="C29" s="18"/>
    </row>
    <row r="30" spans="2:17">
      <c r="B30" s="18"/>
      <c r="C30" s="18"/>
    </row>
    <row r="31" spans="2:17">
      <c r="B31" s="18"/>
      <c r="C31" s="18"/>
    </row>
    <row r="32" spans="2:17">
      <c r="B32" s="18"/>
      <c r="C32" s="18"/>
      <c r="D32" s="15"/>
    </row>
    <row r="33" spans="2:17">
      <c r="B33" s="18" t="s">
        <v>11</v>
      </c>
      <c r="C33" s="35"/>
      <c r="D33" s="15"/>
    </row>
    <row r="34" spans="2:17">
      <c r="B34" s="18" t="s">
        <v>12</v>
      </c>
      <c r="C34" s="36">
        <f>+C33/1.1</f>
        <v>0</v>
      </c>
    </row>
    <row r="39" spans="2:17" ht="22.5">
      <c r="B39" s="58" t="s">
        <v>17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1" spans="2:17" ht="25.15">
      <c r="B41" s="59" t="s">
        <v>33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</row>
    <row r="42" spans="2:17" ht="17.649999999999999">
      <c r="B42" s="16"/>
    </row>
    <row r="43" spans="2:17" ht="14.25" thickBot="1">
      <c r="N43" s="32" t="s">
        <v>0</v>
      </c>
      <c r="O43" s="18"/>
      <c r="P43" s="18"/>
      <c r="Q43" s="18"/>
    </row>
    <row r="44" spans="2:17" ht="13.9">
      <c r="B44" s="19" t="s">
        <v>5</v>
      </c>
      <c r="C44" s="53">
        <f>+C56</f>
        <v>0</v>
      </c>
      <c r="D44" s="23" t="s">
        <v>6</v>
      </c>
      <c r="E44" s="37"/>
      <c r="H44" s="45" t="str">
        <f>+H13</f>
        <v>PUNTO MUERTO / UMBRAL RENTABILIDAD</v>
      </c>
      <c r="I44" s="46"/>
      <c r="J44" s="47"/>
      <c r="N44" s="52" t="s">
        <v>1</v>
      </c>
      <c r="O44" s="31" t="s">
        <v>2</v>
      </c>
      <c r="P44" s="32" t="s">
        <v>3</v>
      </c>
      <c r="Q44" s="32" t="s">
        <v>4</v>
      </c>
    </row>
    <row r="45" spans="2:17" ht="13.9">
      <c r="B45" s="20" t="s">
        <v>7</v>
      </c>
      <c r="C45" s="38" t="str">
        <f>IF(ISERROR(+C14+C57/C56),"",+C14+C57/C56)</f>
        <v/>
      </c>
      <c r="D45" s="18" t="s">
        <v>8</v>
      </c>
      <c r="E45" s="39"/>
      <c r="H45" s="28" t="s">
        <v>1</v>
      </c>
      <c r="I45" s="48"/>
      <c r="J45" s="49" t="str">
        <f>IF(ISERROR(+C47/(C44*(1-C45-C46))),"",(+C47/(C44*(1-C45-C46))))</f>
        <v/>
      </c>
      <c r="N45" s="57"/>
      <c r="O45" s="33">
        <f>+N45*$C$44</f>
        <v>0</v>
      </c>
      <c r="P45" s="33" t="str">
        <f>IF(ISERROR(-N45*($C$45+$C$46)*$C$44-$C$47),"",-N45*($C$45+$C$46)*$C$44-$C$47)</f>
        <v/>
      </c>
      <c r="Q45" s="34" t="str">
        <f>IF(ISERROR(+O45+P45),"",+O45+P45)</f>
        <v/>
      </c>
    </row>
    <row r="46" spans="2:17" ht="13.9">
      <c r="B46" s="20" t="s">
        <v>32</v>
      </c>
      <c r="C46" s="24"/>
      <c r="D46" s="18" t="s">
        <v>40</v>
      </c>
      <c r="E46" s="39"/>
      <c r="H46" s="29" t="s">
        <v>9</v>
      </c>
      <c r="I46" s="50"/>
      <c r="J46" s="51" t="str">
        <f>IF(ISERROR(+J45/4.5),"",+J45/4.5)</f>
        <v/>
      </c>
      <c r="N46" s="57"/>
      <c r="O46" s="33">
        <f t="shared" ref="O46:O53" si="3">+N46*$C$44</f>
        <v>0</v>
      </c>
      <c r="P46" s="33" t="str">
        <f t="shared" ref="P46:P53" si="4">IF(ISERROR(-N46*($C$45+$C$46)*$C$44-$C$47),"",-N46*($C$45+$C$46)*$C$44-$C$47)</f>
        <v/>
      </c>
      <c r="Q46" s="34" t="str">
        <f t="shared" ref="Q46:Q53" si="5">IF(ISERROR(+O46+P46),"",+O46+P46)</f>
        <v/>
      </c>
    </row>
    <row r="47" spans="2:17" ht="14.25" thickBot="1">
      <c r="B47" s="21" t="s">
        <v>31</v>
      </c>
      <c r="C47" s="25">
        <f>SUM(C48:C52)</f>
        <v>0</v>
      </c>
      <c r="D47" s="26"/>
      <c r="E47" s="40"/>
      <c r="N47" s="57"/>
      <c r="O47" s="33">
        <f t="shared" si="3"/>
        <v>0</v>
      </c>
      <c r="P47" s="33" t="str">
        <f t="shared" si="4"/>
        <v/>
      </c>
      <c r="Q47" s="34" t="str">
        <f t="shared" si="5"/>
        <v/>
      </c>
    </row>
    <row r="48" spans="2:17">
      <c r="B48" s="18"/>
      <c r="C48" s="18"/>
      <c r="D48" s="18"/>
      <c r="E48" s="18"/>
      <c r="J48" s="55"/>
      <c r="N48" s="57"/>
      <c r="O48" s="33">
        <f t="shared" si="3"/>
        <v>0</v>
      </c>
      <c r="P48" s="33" t="str">
        <f t="shared" si="4"/>
        <v/>
      </c>
      <c r="Q48" s="34" t="str">
        <f t="shared" si="5"/>
        <v/>
      </c>
    </row>
    <row r="49" spans="2:17">
      <c r="B49" s="18" t="s">
        <v>13</v>
      </c>
      <c r="C49" s="41"/>
      <c r="D49" s="42"/>
      <c r="E49" s="18"/>
      <c r="J49" s="55"/>
      <c r="N49" s="57"/>
      <c r="O49" s="33">
        <f t="shared" si="3"/>
        <v>0</v>
      </c>
      <c r="P49" s="33" t="str">
        <f t="shared" si="4"/>
        <v/>
      </c>
      <c r="Q49" s="34" t="str">
        <f t="shared" si="5"/>
        <v/>
      </c>
    </row>
    <row r="50" spans="2:17">
      <c r="B50" s="18" t="s">
        <v>14</v>
      </c>
      <c r="C50" s="41"/>
      <c r="D50" s="42"/>
      <c r="E50" s="18"/>
      <c r="N50" s="57"/>
      <c r="O50" s="33">
        <f t="shared" si="3"/>
        <v>0</v>
      </c>
      <c r="P50" s="33" t="str">
        <f t="shared" si="4"/>
        <v/>
      </c>
      <c r="Q50" s="34" t="str">
        <f t="shared" si="5"/>
        <v/>
      </c>
    </row>
    <row r="51" spans="2:17">
      <c r="B51" s="18" t="s">
        <v>15</v>
      </c>
      <c r="C51" s="41"/>
      <c r="D51" s="42"/>
      <c r="E51" s="18"/>
      <c r="N51" s="57"/>
      <c r="O51" s="33">
        <f t="shared" si="3"/>
        <v>0</v>
      </c>
      <c r="P51" s="33" t="str">
        <f t="shared" si="4"/>
        <v/>
      </c>
      <c r="Q51" s="34" t="str">
        <f t="shared" si="5"/>
        <v/>
      </c>
    </row>
    <row r="52" spans="2:17">
      <c r="B52" s="18" t="s">
        <v>16</v>
      </c>
      <c r="C52" s="41"/>
      <c r="D52" s="18"/>
      <c r="E52" s="18"/>
      <c r="N52" s="57"/>
      <c r="O52" s="33">
        <f t="shared" si="3"/>
        <v>0</v>
      </c>
      <c r="P52" s="33" t="str">
        <f t="shared" si="4"/>
        <v/>
      </c>
      <c r="Q52" s="34" t="str">
        <f t="shared" si="5"/>
        <v/>
      </c>
    </row>
    <row r="53" spans="2:17">
      <c r="B53" s="18"/>
      <c r="C53" s="18"/>
      <c r="D53" s="18"/>
      <c r="E53" s="18"/>
      <c r="N53" s="57"/>
      <c r="O53" s="33">
        <f t="shared" si="3"/>
        <v>0</v>
      </c>
      <c r="P53" s="33" t="str">
        <f t="shared" si="4"/>
        <v/>
      </c>
      <c r="Q53" s="34" t="str">
        <f t="shared" si="5"/>
        <v/>
      </c>
    </row>
    <row r="54" spans="2:17">
      <c r="B54" s="18"/>
      <c r="C54" s="18"/>
      <c r="D54" s="18"/>
      <c r="E54" s="18"/>
      <c r="P54" s="33"/>
    </row>
    <row r="55" spans="2:17">
      <c r="B55" s="18" t="s">
        <v>11</v>
      </c>
      <c r="C55" s="35"/>
      <c r="D55" s="42"/>
      <c r="E55" s="18"/>
    </row>
    <row r="56" spans="2:17">
      <c r="B56" s="18" t="s">
        <v>12</v>
      </c>
      <c r="C56" s="36">
        <f>+C55/1.1</f>
        <v>0</v>
      </c>
      <c r="D56" s="42"/>
      <c r="E56" s="18"/>
    </row>
    <row r="57" spans="2:17">
      <c r="B57" s="18" t="s">
        <v>39</v>
      </c>
      <c r="C57" s="36">
        <v>1</v>
      </c>
      <c r="D57" s="43"/>
      <c r="E57" s="18"/>
    </row>
    <row r="58" spans="2:17">
      <c r="B58" s="18"/>
      <c r="C58" s="18"/>
      <c r="D58" s="18"/>
      <c r="E58" s="18"/>
    </row>
    <row r="59" spans="2:17">
      <c r="B59" s="18"/>
      <c r="C59" s="18"/>
      <c r="D59" s="18"/>
      <c r="E59" s="18"/>
    </row>
    <row r="60" spans="2:17">
      <c r="B60" s="44" t="s">
        <v>28</v>
      </c>
      <c r="C60" s="18"/>
      <c r="D60" s="18"/>
      <c r="E60" s="18"/>
    </row>
    <row r="61" spans="2:17">
      <c r="B61" s="18"/>
      <c r="C61" s="18"/>
      <c r="D61" s="18"/>
      <c r="E61" s="18"/>
    </row>
    <row r="62" spans="2:17">
      <c r="B62" s="18"/>
      <c r="C62" s="18"/>
      <c r="D62" s="18"/>
      <c r="E62" s="18"/>
    </row>
  </sheetData>
  <sheetProtection algorithmName="SHA-512" hashValue="7KAV2DhRE7aD5bmZkvoAWZ5bD2n85WKnB4hMGGG0bTrvuw+kaxG3u2yYx1RZejsp1Z97upx4tuoofsLG5Pgodg==" saltValue="tTkCQUjuCvYaDEFCfKWfqA==" spinCount="100000" sheet="1" objects="1" scenarios="1"/>
  <mergeCells count="4">
    <mergeCell ref="B39:Q39"/>
    <mergeCell ref="B6:Q6"/>
    <mergeCell ref="B41:Q41"/>
    <mergeCell ref="B11:Q11"/>
  </mergeCells>
  <conditionalFormatting sqref="Q45:Q53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Q13:Q2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PUNTO MUERTO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Amparo Ruiz Fernandez</dc:creator>
  <cp:lastModifiedBy>Maite Arrizabalaga</cp:lastModifiedBy>
  <cp:lastPrinted>2020-06-02T08:07:59Z</cp:lastPrinted>
  <dcterms:created xsi:type="dcterms:W3CDTF">2020-05-28T07:13:40Z</dcterms:created>
  <dcterms:modified xsi:type="dcterms:W3CDTF">2020-06-09T14:29:45Z</dcterms:modified>
</cp:coreProperties>
</file>